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3C346E90-B19B-41BD-B6A3-9364DA553F17}" xr6:coauthVersionLast="47" xr6:coauthVersionMax="47" xr10:uidLastSave="{00000000-0000-0000-0000-000000000000}"/>
  <bookViews>
    <workbookView xWindow="-110" yWindow="-110" windowWidth="19420" windowHeight="10300" xr2:uid="{AD1501C9-079F-453F-96FC-66DC22C7E4DE}"/>
  </bookViews>
  <sheets>
    <sheet name="Sheet1" sheetId="1" r:id="rId1"/>
  </sheets>
  <definedNames>
    <definedName name="_xlnm.Print_Area" localSheetId="0">Sheet1!$A$1:$G$51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B45" i="1"/>
  <c r="G14" i="1" l="1"/>
  <c r="B20" i="1" l="1"/>
  <c r="C31" i="1" l="1"/>
  <c r="C34" i="1" s="1"/>
  <c r="C46" i="1" s="1"/>
  <c r="B34" i="1" l="1"/>
  <c r="B46" i="1" s="1"/>
  <c r="D11" i="1"/>
  <c r="F18" i="1" s="1"/>
  <c r="F12" i="1" s="1"/>
  <c r="D49" i="1" l="1"/>
</calcChain>
</file>

<file path=xl/sharedStrings.xml><?xml version="1.0" encoding="utf-8"?>
<sst xmlns="http://schemas.openxmlformats.org/spreadsheetml/2006/main" count="13" uniqueCount="13">
  <si>
    <t>Month</t>
  </si>
  <si>
    <t>Housing levy collected</t>
  </si>
  <si>
    <t>Housing levy submitted</t>
  </si>
  <si>
    <t>Month Housing Levy Collected Levy Submitted to the Board</t>
  </si>
  <si>
    <t>(From 22nd March 2024)</t>
  </si>
  <si>
    <t>Total collected from March, April and May2024</t>
  </si>
  <si>
    <t xml:space="preserve"> April 25</t>
  </si>
  <si>
    <t>Totals Under Finance Act</t>
  </si>
  <si>
    <t xml:space="preserve">Totals 2024/25 (B)                   </t>
  </si>
  <si>
    <t>Totals after 23/24 (A)</t>
  </si>
  <si>
    <t>Total  2025/26 (C)</t>
  </si>
  <si>
    <t xml:space="preserve">Totals (A+B+C)                      </t>
  </si>
  <si>
    <t>Total gross Levy under finance Act and affordable housing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</si>
</sst>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 val="singleAccounting"/>
      <sz val="11"/>
      <color theme="1"/>
      <name val="Calibri"/>
      <family val="2"/>
      <scheme val="minor"/>
    </font>
    <font>
      <b/>
      <sz val="12"/>
      <color theme="7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right" vertical="center" wrapText="1"/>
    </xf>
    <xf numFmtId="16" fontId="2" fillId="0" borderId="4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17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17" fontId="2" fillId="0" borderId="4" xfId="0" applyNumberFormat="1" applyFont="1" applyBorder="1" applyAlignment="1">
      <alignment horizontal="right" vertical="center" wrapText="1"/>
    </xf>
    <xf numFmtId="17" fontId="2" fillId="0" borderId="4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2" fillId="0" borderId="0" xfId="0" applyFont="1"/>
    <xf numFmtId="4" fontId="2" fillId="0" borderId="8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0" fillId="0" borderId="0" xfId="0" applyNumberFormat="1"/>
    <xf numFmtId="16" fontId="1" fillId="0" borderId="4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0" fillId="0" borderId="0" xfId="0" applyFont="1"/>
    <xf numFmtId="0" fontId="6" fillId="0" borderId="0" xfId="0" applyFont="1"/>
    <xf numFmtId="0" fontId="2" fillId="0" borderId="14" xfId="0" applyFont="1" applyBorder="1" applyAlignment="1">
      <alignment wrapText="1"/>
    </xf>
    <xf numFmtId="0" fontId="2" fillId="0" borderId="14" xfId="0" applyFont="1" applyBorder="1"/>
    <xf numFmtId="4" fontId="1" fillId="0" borderId="14" xfId="0" applyNumberFormat="1" applyFont="1" applyBorder="1"/>
    <xf numFmtId="43" fontId="6" fillId="0" borderId="0" xfId="0" applyNumberFormat="1" applyFont="1"/>
    <xf numFmtId="43" fontId="8" fillId="0" borderId="14" xfId="1" applyFont="1" applyBorder="1"/>
    <xf numFmtId="4" fontId="5" fillId="0" borderId="14" xfId="0" applyNumberFormat="1" applyFont="1" applyBorder="1" applyAlignment="1">
      <alignment horizontal="right" vertical="center" wrapText="1"/>
    </xf>
    <xf numFmtId="43" fontId="2" fillId="0" borderId="14" xfId="1" applyFont="1" applyBorder="1"/>
    <xf numFmtId="43" fontId="2" fillId="0" borderId="0" xfId="1" applyFont="1" applyBorder="1"/>
    <xf numFmtId="43" fontId="9" fillId="0" borderId="7" xfId="1" applyFont="1" applyBorder="1"/>
    <xf numFmtId="164" fontId="0" fillId="0" borderId="8" xfId="0" applyNumberFormat="1" applyBorder="1"/>
    <xf numFmtId="17" fontId="2" fillId="0" borderId="13" xfId="0" applyNumberFormat="1" applyFont="1" applyBorder="1" applyAlignment="1">
      <alignment horizontal="right" vertical="center" wrapText="1"/>
    </xf>
    <xf numFmtId="17" fontId="2" fillId="0" borderId="4" xfId="0" applyNumberFormat="1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4" fontId="10" fillId="0" borderId="5" xfId="0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7A218-7877-4B73-891D-99099574C432}">
  <dimension ref="A1:G54"/>
  <sheetViews>
    <sheetView tabSelected="1" view="pageBreakPreview" topLeftCell="A33" zoomScaleNormal="100" zoomScaleSheetLayoutView="100" workbookViewId="0">
      <selection activeCell="B45" sqref="B45"/>
    </sheetView>
  </sheetViews>
  <sheetFormatPr defaultRowHeight="15.5" x14ac:dyDescent="0.35"/>
  <cols>
    <col min="1" max="1" width="10.453125" style="14" customWidth="1"/>
    <col min="2" max="2" width="21.90625" style="16" bestFit="1" customWidth="1"/>
    <col min="3" max="3" width="8.7265625" style="16"/>
    <col min="4" max="4" width="19.26953125" style="16" bestFit="1" customWidth="1"/>
    <col min="6" max="6" width="16.6328125" bestFit="1" customWidth="1"/>
    <col min="7" max="7" width="5" bestFit="1" customWidth="1"/>
  </cols>
  <sheetData>
    <row r="1" spans="1:7" ht="16" thickBot="1" x14ac:dyDescent="0.4"/>
    <row r="2" spans="1:7" ht="30.5" thickBot="1" x14ac:dyDescent="0.4">
      <c r="A2" s="1" t="s">
        <v>0</v>
      </c>
      <c r="B2" s="61" t="s">
        <v>1</v>
      </c>
      <c r="C2" s="62"/>
      <c r="D2" s="2" t="s">
        <v>2</v>
      </c>
    </row>
    <row r="3" spans="1:7" ht="16" thickBot="1" x14ac:dyDescent="0.4">
      <c r="A3" s="3">
        <v>45892</v>
      </c>
      <c r="B3" s="61"/>
      <c r="C3" s="62"/>
      <c r="D3" s="10">
        <v>2983338154.5999999</v>
      </c>
    </row>
    <row r="4" spans="1:7" ht="16" thickBot="1" x14ac:dyDescent="0.4">
      <c r="A4" s="3">
        <v>45923</v>
      </c>
      <c r="B4" s="61"/>
      <c r="C4" s="62"/>
      <c r="D4" s="10">
        <v>7557759702.75</v>
      </c>
    </row>
    <row r="5" spans="1:7" ht="16" thickBot="1" x14ac:dyDescent="0.4">
      <c r="A5" s="3">
        <v>45953</v>
      </c>
      <c r="B5" s="61"/>
      <c r="C5" s="62"/>
      <c r="D5" s="10">
        <v>5422773220.0500002</v>
      </c>
    </row>
    <row r="6" spans="1:7" ht="16" thickBot="1" x14ac:dyDescent="0.4">
      <c r="A6" s="3">
        <v>45984</v>
      </c>
      <c r="B6" s="61"/>
      <c r="C6" s="62"/>
      <c r="D6" s="10">
        <v>5357769930.1000004</v>
      </c>
    </row>
    <row r="7" spans="1:7" ht="16" thickBot="1" x14ac:dyDescent="0.4">
      <c r="A7" s="3">
        <v>46014</v>
      </c>
      <c r="B7" s="61"/>
      <c r="C7" s="62"/>
      <c r="D7" s="10">
        <v>5446602244.6000004</v>
      </c>
    </row>
    <row r="8" spans="1:7" ht="16" thickBot="1" x14ac:dyDescent="0.4">
      <c r="A8" s="3">
        <v>45681</v>
      </c>
      <c r="B8" s="61"/>
      <c r="C8" s="62"/>
      <c r="D8" s="10">
        <v>5103407974.8500004</v>
      </c>
    </row>
    <row r="9" spans="1:7" ht="16" thickBot="1" x14ac:dyDescent="0.4">
      <c r="A9" s="3">
        <v>45712</v>
      </c>
      <c r="B9" s="63"/>
      <c r="C9" s="64"/>
      <c r="D9" s="10">
        <v>1566834686.25</v>
      </c>
    </row>
    <row r="10" spans="1:7" ht="16" thickBot="1" x14ac:dyDescent="0.4">
      <c r="A10" s="3">
        <v>45740</v>
      </c>
      <c r="B10" s="63"/>
      <c r="C10" s="64"/>
      <c r="D10" s="10">
        <v>1282192480.6500001</v>
      </c>
    </row>
    <row r="11" spans="1:7" thickBot="1" x14ac:dyDescent="0.4">
      <c r="A11" s="61" t="s">
        <v>7</v>
      </c>
      <c r="B11" s="65"/>
      <c r="C11" s="62"/>
      <c r="D11" s="4">
        <f>SUM(D3:D10)</f>
        <v>34720678393.849998</v>
      </c>
    </row>
    <row r="12" spans="1:7" ht="30" customHeight="1" thickBot="1" x14ac:dyDescent="0.4">
      <c r="A12" s="61" t="s">
        <v>3</v>
      </c>
      <c r="B12" s="65"/>
      <c r="C12" s="65"/>
      <c r="D12" s="62"/>
      <c r="F12" s="21">
        <f>F18-D11</f>
        <v>18683650121</v>
      </c>
    </row>
    <row r="13" spans="1:7" ht="15.5" customHeight="1" x14ac:dyDescent="0.35">
      <c r="A13" s="5">
        <v>45352</v>
      </c>
      <c r="B13" s="17">
        <v>98242228</v>
      </c>
      <c r="C13" s="57">
        <v>0</v>
      </c>
      <c r="D13" s="58"/>
    </row>
    <row r="14" spans="1:7" ht="62" x14ac:dyDescent="0.5">
      <c r="A14" s="6" t="s">
        <v>4</v>
      </c>
      <c r="B14" s="9"/>
      <c r="C14" s="59"/>
      <c r="D14" s="60"/>
      <c r="F14" s="36"/>
      <c r="G14" s="35">
        <f>SUM(G8:G13)</f>
        <v>0</v>
      </c>
    </row>
    <row r="15" spans="1:7" ht="16" thickBot="1" x14ac:dyDescent="0.4">
      <c r="A15" s="15"/>
      <c r="B15" s="17">
        <v>7152557521</v>
      </c>
      <c r="C15" s="59">
        <v>0</v>
      </c>
      <c r="D15" s="60"/>
    </row>
    <row r="16" spans="1:7" ht="16" thickBot="1" x14ac:dyDescent="0.4">
      <c r="A16" s="3">
        <v>45771</v>
      </c>
      <c r="B16" s="17">
        <v>4773280612</v>
      </c>
      <c r="C16" s="59">
        <v>0</v>
      </c>
      <c r="D16" s="60"/>
    </row>
    <row r="17" spans="1:7" ht="16" thickBot="1" x14ac:dyDescent="0.4">
      <c r="A17" s="3">
        <v>45801</v>
      </c>
      <c r="B17" s="9"/>
      <c r="C17" s="59"/>
      <c r="D17" s="60"/>
    </row>
    <row r="18" spans="1:7" ht="90.5" thickBot="1" x14ac:dyDescent="0.4">
      <c r="A18" s="7" t="s">
        <v>5</v>
      </c>
      <c r="B18" s="10">
        <v>12024080361</v>
      </c>
      <c r="C18" s="55">
        <v>12020167495.950001</v>
      </c>
      <c r="D18" s="56"/>
      <c r="F18" s="21">
        <f>B20+D11</f>
        <v>53404328514.849998</v>
      </c>
    </row>
    <row r="19" spans="1:7" ht="16" thickBot="1" x14ac:dyDescent="0.4">
      <c r="A19" s="3">
        <v>45832</v>
      </c>
      <c r="B19" s="10">
        <v>6659569760</v>
      </c>
      <c r="C19" s="51">
        <v>6442664833.3999996</v>
      </c>
      <c r="D19" s="52"/>
    </row>
    <row r="20" spans="1:7" ht="45.5" thickBot="1" x14ac:dyDescent="0.4">
      <c r="A20" s="7" t="s">
        <v>9</v>
      </c>
      <c r="B20" s="4">
        <f>B19+B18</f>
        <v>18683650121</v>
      </c>
      <c r="C20" s="49">
        <v>18462832329.349998</v>
      </c>
      <c r="D20" s="50"/>
    </row>
    <row r="21" spans="1:7" ht="16" thickBot="1" x14ac:dyDescent="0.4">
      <c r="A21" s="3">
        <v>45862</v>
      </c>
      <c r="B21" s="10">
        <v>5593898450</v>
      </c>
      <c r="C21" s="51">
        <v>5570637875</v>
      </c>
      <c r="D21" s="52"/>
      <c r="G21" s="21"/>
    </row>
    <row r="22" spans="1:7" ht="16" thickBot="1" x14ac:dyDescent="0.4">
      <c r="A22" s="3">
        <v>45893</v>
      </c>
      <c r="B22" s="10">
        <v>4863624211</v>
      </c>
      <c r="C22" s="51">
        <v>4780741158</v>
      </c>
      <c r="D22" s="52"/>
    </row>
    <row r="23" spans="1:7" ht="16" thickBot="1" x14ac:dyDescent="0.4">
      <c r="A23" s="3">
        <v>45924</v>
      </c>
      <c r="B23" s="10">
        <v>5782262188</v>
      </c>
      <c r="C23" s="57"/>
      <c r="D23" s="58"/>
    </row>
    <row r="24" spans="1:7" ht="16" thickBot="1" x14ac:dyDescent="0.4">
      <c r="A24" s="3">
        <v>45954</v>
      </c>
      <c r="B24" s="10">
        <v>6854450490.1499996</v>
      </c>
      <c r="C24" s="55">
        <v>8925454711.8999996</v>
      </c>
      <c r="D24" s="56"/>
    </row>
    <row r="25" spans="1:7" ht="16" thickBot="1" x14ac:dyDescent="0.4">
      <c r="A25" s="3">
        <v>45985</v>
      </c>
      <c r="B25" s="10">
        <v>6145811812.8000002</v>
      </c>
      <c r="C25" s="51">
        <v>4969969107.8000002</v>
      </c>
      <c r="D25" s="52"/>
    </row>
    <row r="26" spans="1:7" ht="16" thickBot="1" x14ac:dyDescent="0.4">
      <c r="A26" s="3">
        <v>46015</v>
      </c>
      <c r="B26" s="10">
        <v>6284805322.1499996</v>
      </c>
      <c r="C26" s="51">
        <v>7553640545.6999998</v>
      </c>
      <c r="D26" s="52"/>
    </row>
    <row r="27" spans="1:7" ht="16" thickBot="1" x14ac:dyDescent="0.4">
      <c r="A27" s="3">
        <v>45682</v>
      </c>
      <c r="B27" s="10">
        <v>6209935774.5</v>
      </c>
      <c r="C27" s="51">
        <v>7780229094.5</v>
      </c>
      <c r="D27" s="52"/>
    </row>
    <row r="28" spans="1:7" ht="16" thickBot="1" x14ac:dyDescent="0.4">
      <c r="A28" s="3">
        <v>45713</v>
      </c>
      <c r="B28" s="10">
        <v>5705944151.5500002</v>
      </c>
      <c r="C28" s="51">
        <v>6361170586</v>
      </c>
      <c r="D28" s="52"/>
    </row>
    <row r="29" spans="1:7" ht="16" thickBot="1" x14ac:dyDescent="0.4">
      <c r="A29" s="3">
        <v>45741</v>
      </c>
      <c r="B29" s="10">
        <v>6253348522.25</v>
      </c>
      <c r="C29" s="51">
        <v>6050844590</v>
      </c>
      <c r="D29" s="52"/>
    </row>
    <row r="30" spans="1:7" ht="16" thickBot="1" x14ac:dyDescent="0.4">
      <c r="A30" s="8" t="s">
        <v>6</v>
      </c>
      <c r="B30" s="18">
        <v>6669372014.9999981</v>
      </c>
      <c r="C30" s="53">
        <v>6139814642</v>
      </c>
      <c r="D30" s="54"/>
    </row>
    <row r="31" spans="1:7" ht="14.5" x14ac:dyDescent="0.35">
      <c r="A31" s="37">
        <v>45778</v>
      </c>
      <c r="B31" s="39">
        <v>6325621828.5</v>
      </c>
      <c r="C31" s="41">
        <f>1976771401+6306879953</f>
        <v>8283651354</v>
      </c>
      <c r="D31" s="42"/>
    </row>
    <row r="32" spans="1:7" ht="15" thickBot="1" x14ac:dyDescent="0.4">
      <c r="A32" s="38"/>
      <c r="B32" s="40"/>
      <c r="C32" s="43"/>
      <c r="D32" s="44"/>
    </row>
    <row r="33" spans="1:7" ht="16" thickBot="1" x14ac:dyDescent="0.4">
      <c r="A33" s="11">
        <v>45809</v>
      </c>
      <c r="B33" s="19">
        <v>6509262575.9500132</v>
      </c>
      <c r="C33" s="45">
        <v>6391654888</v>
      </c>
      <c r="D33" s="46"/>
    </row>
    <row r="34" spans="1:7" ht="45.5" thickBot="1" x14ac:dyDescent="0.4">
      <c r="A34" s="7" t="s">
        <v>8</v>
      </c>
      <c r="B34" s="20">
        <f>SUM(B21:B33)</f>
        <v>73198337341.850021</v>
      </c>
      <c r="C34" s="47">
        <f>C33+C31+C30+C29+C28+C27+C26+C25+C24+C22+C21</f>
        <v>72807808552.899994</v>
      </c>
      <c r="D34" s="48"/>
    </row>
    <row r="35" spans="1:7" s="25" customFormat="1" ht="16" thickBot="1" x14ac:dyDescent="0.4">
      <c r="A35" s="12">
        <v>45839</v>
      </c>
      <c r="B35" s="23">
        <v>4958470448.3237495</v>
      </c>
      <c r="C35" s="24"/>
      <c r="D35" s="32">
        <v>5120565719.9499998</v>
      </c>
    </row>
    <row r="36" spans="1:7" s="25" customFormat="1" ht="16" thickBot="1" x14ac:dyDescent="0.4">
      <c r="A36" s="3">
        <v>45900</v>
      </c>
      <c r="B36" s="23">
        <v>5795887781</v>
      </c>
      <c r="C36" s="24"/>
      <c r="D36" s="32">
        <v>5655537147</v>
      </c>
    </row>
    <row r="37" spans="1:7" s="25" customFormat="1" ht="16" thickBot="1" x14ac:dyDescent="0.4">
      <c r="A37" s="3">
        <v>45930</v>
      </c>
      <c r="B37" s="23">
        <v>7754868994.6000128</v>
      </c>
      <c r="C37" s="24"/>
      <c r="D37" s="31">
        <v>6257347048</v>
      </c>
    </row>
    <row r="38" spans="1:7" s="16" customFormat="1" ht="16" thickBot="1" x14ac:dyDescent="0.4">
      <c r="A38" s="3">
        <v>45961</v>
      </c>
      <c r="B38" s="23">
        <v>6758507626</v>
      </c>
      <c r="C38" s="24"/>
      <c r="D38" s="33">
        <v>6689453256</v>
      </c>
    </row>
    <row r="39" spans="1:7" s="16" customFormat="1" ht="16" thickBot="1" x14ac:dyDescent="0.4">
      <c r="A39" s="3">
        <v>45991</v>
      </c>
      <c r="B39" s="23">
        <v>6226868226</v>
      </c>
      <c r="C39" s="24"/>
      <c r="D39" s="33">
        <v>6269863499</v>
      </c>
    </row>
    <row r="40" spans="1:7" s="16" customFormat="1" ht="16" thickBot="1" x14ac:dyDescent="0.4">
      <c r="A40" s="3">
        <v>46387</v>
      </c>
      <c r="B40" s="23">
        <v>7220491637</v>
      </c>
      <c r="C40" s="24"/>
      <c r="D40" s="33">
        <v>7167123533</v>
      </c>
    </row>
    <row r="41" spans="1:7" s="16" customFormat="1" ht="16" thickBot="1" x14ac:dyDescent="0.4">
      <c r="A41" s="3">
        <v>46053</v>
      </c>
      <c r="B41" s="23">
        <v>6060124345</v>
      </c>
      <c r="C41" s="24"/>
      <c r="D41" s="34">
        <v>6075848250</v>
      </c>
    </row>
    <row r="42" spans="1:7" s="16" customFormat="1" ht="16" thickBot="1" x14ac:dyDescent="0.4">
      <c r="A42" s="3">
        <v>46081</v>
      </c>
      <c r="B42" s="23">
        <v>6515141199.3500004</v>
      </c>
      <c r="C42" s="24"/>
      <c r="D42" s="34">
        <v>6497434368.6999998</v>
      </c>
    </row>
    <row r="43" spans="1:7" s="16" customFormat="1" ht="16" thickBot="1" x14ac:dyDescent="0.4">
      <c r="A43" s="3">
        <v>46112</v>
      </c>
      <c r="B43" s="23">
        <v>6980997931</v>
      </c>
      <c r="C43" s="24"/>
      <c r="D43" s="34">
        <v>6823357456</v>
      </c>
    </row>
    <row r="44" spans="1:7" s="16" customFormat="1" ht="16" thickBot="1" x14ac:dyDescent="0.4">
      <c r="A44" s="3">
        <v>46142</v>
      </c>
      <c r="B44" s="23">
        <v>6749561117</v>
      </c>
      <c r="C44" s="24"/>
      <c r="D44" s="34">
        <v>6727077476</v>
      </c>
    </row>
    <row r="45" spans="1:7" s="26" customFormat="1" ht="45.5" thickBot="1" x14ac:dyDescent="0.4">
      <c r="A45" s="22" t="s">
        <v>10</v>
      </c>
      <c r="B45" s="66">
        <f>SUM(B35:B44)</f>
        <v>65020919305.273766</v>
      </c>
      <c r="C45" s="13"/>
      <c r="D45" s="20">
        <f>SUM(D35:D44)</f>
        <v>63283607753.649994</v>
      </c>
      <c r="G45" s="30"/>
    </row>
    <row r="46" spans="1:7" ht="30.5" thickBot="1" x14ac:dyDescent="0.4">
      <c r="A46" s="7" t="s">
        <v>11</v>
      </c>
      <c r="B46" s="20">
        <f>B45+B34+B20</f>
        <v>156902906768.12378</v>
      </c>
      <c r="C46" s="49">
        <f>D45+C34+C20</f>
        <v>154554248635.89999</v>
      </c>
      <c r="D46" s="50"/>
    </row>
    <row r="49" spans="2:4" ht="46.5" x14ac:dyDescent="0.35">
      <c r="B49" s="27" t="s">
        <v>12</v>
      </c>
      <c r="C49" s="28"/>
      <c r="D49" s="29">
        <f>B46+D11</f>
        <v>191623585161.97379</v>
      </c>
    </row>
    <row r="51" spans="2:4" ht="17" x14ac:dyDescent="0.5">
      <c r="B51" s="35"/>
      <c r="D51" s="35"/>
    </row>
    <row r="54" spans="2:4" ht="17" x14ac:dyDescent="0.5">
      <c r="C54" s="35"/>
    </row>
  </sheetData>
  <mergeCells count="35">
    <mergeCell ref="B7:C7"/>
    <mergeCell ref="B2:C2"/>
    <mergeCell ref="B3:C3"/>
    <mergeCell ref="B4:C4"/>
    <mergeCell ref="B5:C5"/>
    <mergeCell ref="B6:C6"/>
    <mergeCell ref="B8:C8"/>
    <mergeCell ref="B9:C9"/>
    <mergeCell ref="B10:C10"/>
    <mergeCell ref="A11:C11"/>
    <mergeCell ref="A12:D12"/>
    <mergeCell ref="C24:D24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46:D46"/>
    <mergeCell ref="C25:D25"/>
    <mergeCell ref="C26:D26"/>
    <mergeCell ref="C27:D27"/>
    <mergeCell ref="C28:D28"/>
    <mergeCell ref="C29:D29"/>
    <mergeCell ref="C30:D30"/>
    <mergeCell ref="A31:A32"/>
    <mergeCell ref="B31:B32"/>
    <mergeCell ref="C31:D32"/>
    <mergeCell ref="C33:D33"/>
    <mergeCell ref="C34:D34"/>
  </mergeCells>
  <pageMargins left="0.7" right="0.7" top="0.75" bottom="0.75" header="0.3" footer="0.3"/>
  <pageSetup scale="91" orientation="portrait" r:id="rId1"/>
  <rowBreaks count="1" manualBreakCount="1">
    <brk id="3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sospeter</cp:lastModifiedBy>
  <cp:lastPrinted>2026-04-07T12:56:29Z</cp:lastPrinted>
  <dcterms:created xsi:type="dcterms:W3CDTF">2025-07-21T10:33:02Z</dcterms:created>
  <dcterms:modified xsi:type="dcterms:W3CDTF">2026-05-12T07:23:38Z</dcterms:modified>
</cp:coreProperties>
</file>